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23" i="1" l="1"/>
  <c r="J24" i="1"/>
  <c r="J25" i="1"/>
  <c r="J26" i="1"/>
  <c r="J15" i="1"/>
  <c r="J16" i="1"/>
  <c r="J17" i="1"/>
  <c r="J18" i="1"/>
  <c r="J19" i="1"/>
  <c r="J20" i="1"/>
  <c r="J21" i="1"/>
  <c r="J22" i="1"/>
  <c r="J14" i="1"/>
  <c r="J13" i="1"/>
  <c r="J8" i="1"/>
  <c r="J9" i="1"/>
  <c r="J10" i="1"/>
  <c r="J11" i="1"/>
  <c r="J12" i="1"/>
  <c r="J7" i="1"/>
  <c r="J6" i="1"/>
  <c r="J5" i="1"/>
  <c r="J4" i="1"/>
  <c r="J3" i="1"/>
  <c r="L23" i="1" l="1"/>
  <c r="L24" i="1"/>
  <c r="L25" i="1"/>
  <c r="L26" i="1"/>
  <c r="L17" i="1"/>
  <c r="L18" i="1"/>
  <c r="L19" i="1"/>
  <c r="L20" i="1"/>
  <c r="L21" i="1"/>
  <c r="L22" i="1"/>
  <c r="L15" i="1"/>
  <c r="L16" i="1"/>
  <c r="L14" i="1"/>
  <c r="L13" i="1"/>
  <c r="L8" i="1"/>
  <c r="L9" i="1"/>
  <c r="L10" i="1"/>
  <c r="L11" i="1"/>
  <c r="L12" i="1"/>
  <c r="L7" i="1"/>
  <c r="L5" i="1"/>
  <c r="L6" i="1"/>
  <c r="L4" i="1"/>
  <c r="L3" i="1"/>
  <c r="G21" i="1" l="1"/>
  <c r="G26" i="1"/>
  <c r="G3" i="1"/>
</calcChain>
</file>

<file path=xl/sharedStrings.xml><?xml version="1.0" encoding="utf-8"?>
<sst xmlns="http://schemas.openxmlformats.org/spreadsheetml/2006/main" count="109" uniqueCount="93">
  <si>
    <t>N</t>
  </si>
  <si>
    <t>მედიკამენტის დასახელება</t>
  </si>
  <si>
    <t>სავაჭრო დასახელება</t>
  </si>
  <si>
    <t>ენალაპრილი 10მგ</t>
  </si>
  <si>
    <t>ენალაპრილი 20მგ</t>
  </si>
  <si>
    <t>ლოსარტანი 100მგ</t>
  </si>
  <si>
    <t>ამლოდიპინი 5მგ</t>
  </si>
  <si>
    <t>მეტოპროლოლი 100მგ</t>
  </si>
  <si>
    <t>ამიოდარონი 200მგ</t>
  </si>
  <si>
    <t>იზოსორბიდის მონონიტრატი 40მგ</t>
  </si>
  <si>
    <t>ვარფარინი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</si>
  <si>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</si>
  <si>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</si>
  <si>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</si>
  <si>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</si>
  <si>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ატორვასტატინი 20მგ</t>
  </si>
  <si>
    <t>ატორისი 200მგ N30</t>
  </si>
  <si>
    <t>მეტფორმინი 1000მგ</t>
  </si>
  <si>
    <t>გლიკლაზიდი 60მგ</t>
  </si>
  <si>
    <t>გლიმეპირიდი 2მგ</t>
  </si>
  <si>
    <t>თიამაზოლი 5მგ</t>
  </si>
  <si>
    <t>ლევოთიროქსინი  50მკგ</t>
  </si>
  <si>
    <t>ბუდესონიდი 0.5მგ/2მლ</t>
  </si>
  <si>
    <t>ალბუტეროლი  2.5მგ/0.5მლ 0.5მლ</t>
  </si>
  <si>
    <t xml:space="preserve">სალმეტეროლი/ფლუტიკაზონი   50მკგ/250მკგ საინჰალაციო ფხვნილი                   </t>
  </si>
  <si>
    <t>სალბუტამოლი 100მკგ დოზა საინჰალაციო აეროზოლი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</si>
  <si>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</si>
  <si>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მეთილპრედნიზოლონი 16მგ</t>
  </si>
  <si>
    <t>ერთეულის ფასი (ლარი)</t>
  </si>
  <si>
    <t>ქვეყანა</t>
  </si>
  <si>
    <t>მწარმოებელი</t>
  </si>
  <si>
    <t>საქართველო</t>
  </si>
  <si>
    <t>ჯი ემ პი</t>
  </si>
  <si>
    <t>სლოვენია</t>
  </si>
  <si>
    <t>კრკა</t>
  </si>
  <si>
    <t>სლოვაკეთი</t>
  </si>
  <si>
    <t>სანეკა ფარმაციუტიკალსი</t>
  </si>
  <si>
    <t>უნგრეთი</t>
  </si>
  <si>
    <t>ეგისი</t>
  </si>
  <si>
    <t>სანოფი ავენტისი</t>
  </si>
  <si>
    <t>პოლონეთი</t>
  </si>
  <si>
    <t>ტაკედა ფარმა</t>
  </si>
  <si>
    <t>ლატვია</t>
  </si>
  <si>
    <t>გრინდექსი</t>
  </si>
  <si>
    <t>გედეონ რიხტერი</t>
  </si>
  <si>
    <t>ჩეხეთი</t>
  </si>
  <si>
    <t>პრომედ .ცს პრაჰა ა.ს</t>
  </si>
  <si>
    <t>ბულგარეთი</t>
  </si>
  <si>
    <t>სოფარმა</t>
  </si>
  <si>
    <t>გერმანია</t>
  </si>
  <si>
    <t>დექსელ ფარმა</t>
  </si>
  <si>
    <t>ბერლინ ხემი</t>
  </si>
  <si>
    <t>იტალია</t>
  </si>
  <si>
    <t>საფრანგეთი</t>
  </si>
  <si>
    <t>ლეს ლაბორატორიეს სერვიერ ინდუსტრიე</t>
  </si>
  <si>
    <t>მერკ კ.გ.ა.ა</t>
  </si>
  <si>
    <t>აშშ</t>
  </si>
  <si>
    <t>ნეფრონ ფარმაციუტიკალსი</t>
  </si>
  <si>
    <t>გლაქსოველკომპროდუკტიონ</t>
  </si>
  <si>
    <t>შვედეთი</t>
  </si>
  <si>
    <t>ასტრა ზენეკა</t>
  </si>
  <si>
    <t>ფაიზერი</t>
  </si>
  <si>
    <t>ესპანეთი</t>
  </si>
  <si>
    <t>ინდასტრიას ფარმაც.ალმირალ ს.ა</t>
  </si>
  <si>
    <t>შენიშვნა: წითლად აღნიშნულია დამატებითი ტენდერის შედეგად დაფიქსირებული ფასები</t>
  </si>
  <si>
    <t>პსპ</t>
  </si>
  <si>
    <t>ავერსი</t>
  </si>
  <si>
    <t>გეფა</t>
  </si>
  <si>
    <t>ენალაპრილი 10მგ N20</t>
  </si>
  <si>
    <t>ენაპი 20მგ N20</t>
  </si>
  <si>
    <t>ლოზაპი 100მგ N30</t>
  </si>
  <si>
    <t>ამლოდიპინი 5მგ N100</t>
  </si>
  <si>
    <t>ეგილოკი 100მგ N60</t>
  </si>
  <si>
    <t>კორდარონი 200მგ N30</t>
  </si>
  <si>
    <t>მონოსანი 40მგ N30</t>
  </si>
  <si>
    <t>ვარფარინ–ნიკომედი 2.5მგ N50</t>
  </si>
  <si>
    <t>ზილტი 75მგ N28</t>
  </si>
  <si>
    <t>დიგოქსინი–გრინდექსი 0.25მგ N50</t>
  </si>
  <si>
    <t>ვეროშპირონი 25მგ N20</t>
  </si>
  <si>
    <t>ფუროსემიდი 40მგ N20</t>
  </si>
  <si>
    <t>სიოფორი 1000მგ N60</t>
  </si>
  <si>
    <t>დიაბეტონი MR 60მგ N30</t>
  </si>
  <si>
    <t>ამარილი 2მგ N30</t>
  </si>
  <si>
    <t>თიროზოლი 5მგ N50</t>
  </si>
  <si>
    <t>ლ–თიროქსინი 50მკგ N50</t>
  </si>
  <si>
    <t>პულმიკორტი 0.5მგ/მლ 2მლ N1</t>
  </si>
  <si>
    <t>ალბუტეროლის სულფატი 0.5% 2.5მგ/0.5მლ N1</t>
  </si>
  <si>
    <t>სერეტიდი დისკუსი 50/250მკგ ინჰ 60 დოზა N1</t>
  </si>
  <si>
    <t>სალბუტამოლი ინტელი აეროზ. 200 დოზა N1</t>
  </si>
  <si>
    <t>ბრეტარისი ჯენუეირი 322მკგ 60 დოზა N1</t>
  </si>
  <si>
    <t>მედროლი 16მგ N50</t>
  </si>
  <si>
    <t>სხვაობა % (სააგენტოს ფასსა და მინიმალურ ფასს შორის)</t>
  </si>
  <si>
    <t>ფასთაშორისი 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</si>
</sst>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_);_(* \(#,##0.0000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Menlo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4">
    <xf numFmtId="0" fontId="0" fillId="0" borderId="0" xfId="0"/>
    <xf numFmtId="164" fontId="5" fillId="0" borderId="1" xfId="1" applyNumberFormat="1" applyFont="1" applyBorder="1" applyAlignment="1"/>
    <xf numFmtId="165" fontId="5" fillId="0" borderId="1" xfId="1" applyNumberFormat="1" applyFont="1" applyBorder="1" applyAlignment="1"/>
    <xf numFmtId="43" fontId="5" fillId="0" borderId="1" xfId="1" applyFont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wrapText="1"/>
    </xf>
    <xf numFmtId="43" fontId="6" fillId="0" borderId="1" xfId="1" applyFont="1" applyBorder="1" applyAlignment="1"/>
    <xf numFmtId="166" fontId="6" fillId="0" borderId="1" xfId="1" applyNumberFormat="1" applyFont="1" applyBorder="1" applyAlignment="1"/>
    <xf numFmtId="165" fontId="6" fillId="0" borderId="1" xfId="1" applyNumberFormat="1" applyFont="1" applyBorder="1" applyAlignment="1"/>
    <xf numFmtId="43" fontId="6" fillId="0" borderId="1" xfId="1" applyFont="1" applyBorder="1" applyAlignment="1">
      <alignment wrapText="1"/>
    </xf>
    <xf numFmtId="0" fontId="4" fillId="3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43" fontId="0" fillId="0" borderId="0" xfId="0" applyNumberFormat="1"/>
    <xf numFmtId="43" fontId="0" fillId="0" borderId="1" xfId="0" applyNumberFormat="1" applyBorder="1"/>
    <xf numFmtId="167" fontId="5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2" fontId="3" fillId="2" borderId="3" xfId="2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textRotation="90" wrapText="1"/>
    </xf>
    <xf numFmtId="1" fontId="3" fillId="2" borderId="3" xfId="0" applyNumberFormat="1" applyFont="1" applyFill="1" applyBorder="1" applyAlignment="1">
      <alignment horizontal="center" textRotation="90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P4" sqref="P4"/>
    </sheetView>
  </sheetViews>
  <sheetFormatPr defaultRowHeight="15"/>
  <cols>
    <col min="1" max="1" width="5.140625" customWidth="1"/>
    <col min="2" max="2" width="21.28515625" customWidth="1"/>
    <col min="3" max="3" width="20.42578125" customWidth="1"/>
    <col min="4" max="4" width="8.85546875" customWidth="1"/>
    <col min="5" max="5" width="12.85546875" customWidth="1"/>
    <col min="6" max="6" width="18.85546875" customWidth="1"/>
    <col min="7" max="8" width="7.5703125" customWidth="1"/>
    <col min="9" max="9" width="10" customWidth="1"/>
    <col min="10" max="11" width="9.7109375" customWidth="1"/>
    <col min="12" max="12" width="8.28515625" customWidth="1"/>
  </cols>
  <sheetData>
    <row r="1" spans="1:13" ht="60" customHeight="1">
      <c r="A1" s="26" t="s">
        <v>0</v>
      </c>
      <c r="B1" s="28" t="s">
        <v>1</v>
      </c>
      <c r="C1" s="28" t="s">
        <v>2</v>
      </c>
      <c r="D1" s="30" t="s">
        <v>28</v>
      </c>
      <c r="E1" s="32" t="s">
        <v>29</v>
      </c>
      <c r="F1" s="32" t="s">
        <v>30</v>
      </c>
      <c r="G1" s="20" t="s">
        <v>65</v>
      </c>
      <c r="H1" s="20" t="s">
        <v>66</v>
      </c>
      <c r="I1" s="20" t="s">
        <v>67</v>
      </c>
      <c r="J1" s="22" t="s">
        <v>91</v>
      </c>
      <c r="K1" s="22" t="s">
        <v>91</v>
      </c>
      <c r="L1" s="24" t="s">
        <v>92</v>
      </c>
    </row>
    <row r="2" spans="1:13" ht="55.5" customHeight="1">
      <c r="A2" s="27"/>
      <c r="B2" s="29"/>
      <c r="C2" s="29"/>
      <c r="D2" s="31"/>
      <c r="E2" s="33"/>
      <c r="F2" s="33"/>
      <c r="G2" s="21"/>
      <c r="H2" s="21"/>
      <c r="I2" s="21"/>
      <c r="J2" s="23"/>
      <c r="K2" s="23"/>
      <c r="L2" s="24"/>
    </row>
    <row r="3" spans="1:13">
      <c r="A3" s="25">
        <v>1</v>
      </c>
      <c r="B3" s="12" t="s">
        <v>3</v>
      </c>
      <c r="C3" s="12" t="s">
        <v>68</v>
      </c>
      <c r="D3" s="1">
        <v>5.8500000000000003E-2</v>
      </c>
      <c r="E3" s="4" t="s">
        <v>31</v>
      </c>
      <c r="F3" s="4" t="s">
        <v>32</v>
      </c>
      <c r="G3" s="14">
        <f>4.5/20</f>
        <v>0.22500000000000001</v>
      </c>
      <c r="H3" s="14">
        <v>0</v>
      </c>
      <c r="I3" s="14">
        <v>0.22500000000000001</v>
      </c>
      <c r="J3" s="19">
        <f>I3*100/D3</f>
        <v>384.61538461538458</v>
      </c>
      <c r="K3" s="19">
        <f>J3-100</f>
        <v>284.61538461538458</v>
      </c>
      <c r="L3" s="18">
        <f>I3-D3</f>
        <v>0.16650000000000001</v>
      </c>
      <c r="M3" s="17"/>
    </row>
    <row r="4" spans="1:13">
      <c r="A4" s="25"/>
      <c r="B4" s="13" t="s">
        <v>4</v>
      </c>
      <c r="C4" s="13" t="s">
        <v>69</v>
      </c>
      <c r="D4" s="1">
        <v>6.4500000000000002E-2</v>
      </c>
      <c r="E4" s="4" t="s">
        <v>33</v>
      </c>
      <c r="F4" s="4" t="s">
        <v>34</v>
      </c>
      <c r="G4" s="14">
        <v>0.26650000000000001</v>
      </c>
      <c r="H4" s="14">
        <v>0.2195</v>
      </c>
      <c r="I4" s="14">
        <v>0.26650000000000001</v>
      </c>
      <c r="J4" s="19">
        <f>H4*100/D4</f>
        <v>340.31007751937983</v>
      </c>
      <c r="K4" s="19">
        <f t="shared" ref="K4:K26" si="0">J4-100</f>
        <v>240.31007751937983</v>
      </c>
      <c r="L4" s="18">
        <f>H4-D4</f>
        <v>0.155</v>
      </c>
    </row>
    <row r="5" spans="1:13" ht="22.5">
      <c r="A5" s="13">
        <v>2</v>
      </c>
      <c r="B5" s="13" t="s">
        <v>5</v>
      </c>
      <c r="C5" s="13" t="s">
        <v>70</v>
      </c>
      <c r="D5" s="2">
        <v>0.10717999</v>
      </c>
      <c r="E5" s="4" t="s">
        <v>35</v>
      </c>
      <c r="F5" s="5" t="s">
        <v>36</v>
      </c>
      <c r="G5" s="14">
        <v>0</v>
      </c>
      <c r="H5" s="14">
        <v>0</v>
      </c>
      <c r="I5" s="14">
        <v>0.92</v>
      </c>
      <c r="J5" s="19">
        <f>I5*100/D5</f>
        <v>858.3691787991396</v>
      </c>
      <c r="K5" s="19">
        <f t="shared" si="0"/>
        <v>758.3691787991396</v>
      </c>
      <c r="L5" s="18">
        <f>I5-D5</f>
        <v>0.81282001000000004</v>
      </c>
    </row>
    <row r="6" spans="1:13">
      <c r="A6" s="13">
        <v>3</v>
      </c>
      <c r="B6" s="13" t="s">
        <v>6</v>
      </c>
      <c r="C6" s="13" t="s">
        <v>71</v>
      </c>
      <c r="D6" s="2">
        <v>4.1000000000000002E-2</v>
      </c>
      <c r="E6" s="4" t="s">
        <v>49</v>
      </c>
      <c r="F6" s="4" t="s">
        <v>50</v>
      </c>
      <c r="G6" s="14">
        <v>0</v>
      </c>
      <c r="H6" s="14">
        <v>0</v>
      </c>
      <c r="I6" s="14">
        <v>0.22159999999999999</v>
      </c>
      <c r="J6" s="19">
        <f>I6*100/D6</f>
        <v>540.48780487804879</v>
      </c>
      <c r="K6" s="19">
        <f t="shared" si="0"/>
        <v>440.48780487804879</v>
      </c>
      <c r="L6" s="18">
        <f>I6-D6</f>
        <v>0.18059999999999998</v>
      </c>
    </row>
    <row r="7" spans="1:13">
      <c r="A7" s="13">
        <v>4</v>
      </c>
      <c r="B7" s="13" t="s">
        <v>7</v>
      </c>
      <c r="C7" s="13" t="s">
        <v>72</v>
      </c>
      <c r="D7" s="2">
        <v>4.8000000000000001E-2</v>
      </c>
      <c r="E7" s="4" t="s">
        <v>37</v>
      </c>
      <c r="F7" s="4" t="s">
        <v>38</v>
      </c>
      <c r="G7" s="15">
        <v>0.20599999999999999</v>
      </c>
      <c r="H7" s="15">
        <v>0.16900000000000001</v>
      </c>
      <c r="I7" s="14">
        <v>0.20599999999999999</v>
      </c>
      <c r="J7" s="19">
        <f>H7*100/D7</f>
        <v>352.08333333333337</v>
      </c>
      <c r="K7" s="19">
        <f t="shared" si="0"/>
        <v>252.08333333333337</v>
      </c>
      <c r="L7" s="18">
        <f>H7-D7</f>
        <v>0.12100000000000001</v>
      </c>
    </row>
    <row r="8" spans="1:13">
      <c r="A8" s="13">
        <v>5</v>
      </c>
      <c r="B8" s="12" t="s">
        <v>8</v>
      </c>
      <c r="C8" s="13" t="s">
        <v>73</v>
      </c>
      <c r="D8" s="2">
        <v>0.1034559</v>
      </c>
      <c r="E8" s="4" t="s">
        <v>37</v>
      </c>
      <c r="F8" s="4" t="s">
        <v>39</v>
      </c>
      <c r="G8" s="15">
        <v>0.45166699999999999</v>
      </c>
      <c r="H8" s="15">
        <v>0.32500000000000001</v>
      </c>
      <c r="I8" s="14">
        <v>0.45</v>
      </c>
      <c r="J8" s="19">
        <f t="shared" ref="J8:J12" si="1">H8*100/D8</f>
        <v>314.14351428966353</v>
      </c>
      <c r="K8" s="19">
        <f t="shared" si="0"/>
        <v>214.14351428966353</v>
      </c>
      <c r="L8" s="18">
        <f t="shared" ref="L8:L12" si="2">H8-D8</f>
        <v>0.22154410000000002</v>
      </c>
    </row>
    <row r="9" spans="1:13" ht="22.5">
      <c r="A9" s="13">
        <v>6</v>
      </c>
      <c r="B9" s="13" t="s">
        <v>9</v>
      </c>
      <c r="C9" s="13" t="s">
        <v>74</v>
      </c>
      <c r="D9" s="2">
        <v>0.188</v>
      </c>
      <c r="E9" s="4" t="s">
        <v>45</v>
      </c>
      <c r="F9" s="4" t="s">
        <v>46</v>
      </c>
      <c r="G9" s="15">
        <v>0.36333300000000002</v>
      </c>
      <c r="H9" s="15">
        <v>0.29799999999999999</v>
      </c>
      <c r="I9" s="14">
        <v>0.36</v>
      </c>
      <c r="J9" s="19">
        <f t="shared" si="1"/>
        <v>158.51063829787233</v>
      </c>
      <c r="K9" s="19">
        <f t="shared" si="0"/>
        <v>58.510638297872333</v>
      </c>
      <c r="L9" s="18">
        <f t="shared" si="2"/>
        <v>0.10999999999999999</v>
      </c>
    </row>
    <row r="10" spans="1:13" ht="22.5">
      <c r="A10" s="13">
        <v>7</v>
      </c>
      <c r="B10" s="13" t="s">
        <v>10</v>
      </c>
      <c r="C10" s="13" t="s">
        <v>75</v>
      </c>
      <c r="D10" s="2">
        <v>6.6000000000000003E-2</v>
      </c>
      <c r="E10" s="4" t="s">
        <v>40</v>
      </c>
      <c r="F10" s="4" t="s">
        <v>41</v>
      </c>
      <c r="G10" s="15">
        <v>0.111</v>
      </c>
      <c r="H10" s="15">
        <v>8.0399999999999999E-2</v>
      </c>
      <c r="I10" s="14">
        <v>0.111</v>
      </c>
      <c r="J10" s="19">
        <f t="shared" si="1"/>
        <v>121.8181818181818</v>
      </c>
      <c r="K10" s="19">
        <f t="shared" si="0"/>
        <v>21.818181818181799</v>
      </c>
      <c r="L10" s="18">
        <f t="shared" si="2"/>
        <v>1.4399999999999996E-2</v>
      </c>
    </row>
    <row r="11" spans="1:13">
      <c r="A11" s="13">
        <v>8</v>
      </c>
      <c r="B11" s="13" t="s">
        <v>11</v>
      </c>
      <c r="C11" s="13" t="s">
        <v>76</v>
      </c>
      <c r="D11" s="7">
        <v>0.23</v>
      </c>
      <c r="E11" s="4" t="s">
        <v>33</v>
      </c>
      <c r="F11" s="4" t="s">
        <v>34</v>
      </c>
      <c r="G11" s="15">
        <v>0.78392899999999999</v>
      </c>
      <c r="H11" s="15">
        <v>0.54</v>
      </c>
      <c r="I11" s="14">
        <v>0.78</v>
      </c>
      <c r="J11" s="19">
        <f t="shared" si="1"/>
        <v>234.78260869565216</v>
      </c>
      <c r="K11" s="19">
        <f t="shared" si="0"/>
        <v>134.78260869565216</v>
      </c>
      <c r="L11" s="18">
        <f t="shared" si="2"/>
        <v>0.31000000000000005</v>
      </c>
    </row>
    <row r="12" spans="1:13" ht="22.5">
      <c r="A12" s="13">
        <v>9</v>
      </c>
      <c r="B12" s="13" t="s">
        <v>12</v>
      </c>
      <c r="C12" s="13" t="s">
        <v>77</v>
      </c>
      <c r="D12" s="3">
        <v>0.03</v>
      </c>
      <c r="E12" s="4" t="s">
        <v>42</v>
      </c>
      <c r="F12" s="4" t="s">
        <v>43</v>
      </c>
      <c r="G12" s="15">
        <v>0</v>
      </c>
      <c r="H12" s="15">
        <v>4.0800000000000003E-2</v>
      </c>
      <c r="I12" s="14">
        <v>5.2999999999999999E-2</v>
      </c>
      <c r="J12" s="19">
        <f t="shared" si="1"/>
        <v>136</v>
      </c>
      <c r="K12" s="19">
        <f t="shared" si="0"/>
        <v>36</v>
      </c>
      <c r="L12" s="18">
        <f t="shared" si="2"/>
        <v>1.0800000000000004E-2</v>
      </c>
    </row>
    <row r="13" spans="1:13">
      <c r="A13" s="13">
        <v>10</v>
      </c>
      <c r="B13" s="13" t="s">
        <v>13</v>
      </c>
      <c r="C13" s="13" t="s">
        <v>79</v>
      </c>
      <c r="D13" s="1">
        <v>6.1499999999999999E-2</v>
      </c>
      <c r="E13" s="4" t="s">
        <v>47</v>
      </c>
      <c r="F13" s="4" t="s">
        <v>48</v>
      </c>
      <c r="G13" s="15">
        <v>8.5000000000000006E-2</v>
      </c>
      <c r="H13" s="15">
        <v>0</v>
      </c>
      <c r="I13" s="14">
        <v>6.4000000000000001E-2</v>
      </c>
      <c r="J13" s="19">
        <f>I13*100/D13</f>
        <v>104.06504065040652</v>
      </c>
      <c r="K13" s="19">
        <f t="shared" si="0"/>
        <v>4.065040650406516</v>
      </c>
      <c r="L13" s="18">
        <f>I13-D13</f>
        <v>2.5000000000000022E-3</v>
      </c>
    </row>
    <row r="14" spans="1:13">
      <c r="A14" s="13">
        <v>11</v>
      </c>
      <c r="B14" s="13" t="s">
        <v>14</v>
      </c>
      <c r="C14" s="13" t="s">
        <v>78</v>
      </c>
      <c r="D14" s="1">
        <v>0.1205</v>
      </c>
      <c r="E14" s="4" t="s">
        <v>37</v>
      </c>
      <c r="F14" s="4" t="s">
        <v>44</v>
      </c>
      <c r="G14" s="15">
        <v>0.27500000000000002</v>
      </c>
      <c r="H14" s="15">
        <v>0.19850000000000001</v>
      </c>
      <c r="I14" s="14">
        <v>0.27750000000000002</v>
      </c>
      <c r="J14" s="19">
        <f>H14*100/D14</f>
        <v>164.73029045643156</v>
      </c>
      <c r="K14" s="19">
        <f t="shared" si="0"/>
        <v>64.730290456431561</v>
      </c>
      <c r="L14" s="18">
        <f>H14-D14</f>
        <v>7.8000000000000014E-2</v>
      </c>
    </row>
    <row r="15" spans="1:13">
      <c r="A15" s="13">
        <v>12</v>
      </c>
      <c r="B15" s="13" t="s">
        <v>15</v>
      </c>
      <c r="C15" s="13" t="s">
        <v>16</v>
      </c>
      <c r="D15" s="3">
        <v>0.09</v>
      </c>
      <c r="E15" s="4" t="s">
        <v>33</v>
      </c>
      <c r="F15" s="4" t="s">
        <v>34</v>
      </c>
      <c r="G15" s="15">
        <v>0.55000000000000004</v>
      </c>
      <c r="H15" s="15">
        <v>0.23400000000000001</v>
      </c>
      <c r="I15" s="14">
        <v>0.55000000000000004</v>
      </c>
      <c r="J15" s="19">
        <f t="shared" ref="J15:J26" si="3">H15*100/D15</f>
        <v>260.00000000000006</v>
      </c>
      <c r="K15" s="19">
        <f t="shared" si="0"/>
        <v>160.00000000000006</v>
      </c>
      <c r="L15" s="18">
        <f t="shared" ref="L15:L26" si="4">H15-D15</f>
        <v>0.14400000000000002</v>
      </c>
    </row>
    <row r="16" spans="1:13">
      <c r="A16" s="13">
        <v>13</v>
      </c>
      <c r="B16" s="13" t="s">
        <v>17</v>
      </c>
      <c r="C16" s="13" t="s">
        <v>80</v>
      </c>
      <c r="D16" s="9">
        <v>9.5000000000000001E-2</v>
      </c>
      <c r="E16" s="4" t="s">
        <v>49</v>
      </c>
      <c r="F16" s="4" t="s">
        <v>51</v>
      </c>
      <c r="G16" s="14">
        <v>0.23</v>
      </c>
      <c r="H16" s="14">
        <v>0.17050000000000001</v>
      </c>
      <c r="I16" s="14">
        <v>0.23</v>
      </c>
      <c r="J16" s="19">
        <f t="shared" si="3"/>
        <v>179.47368421052633</v>
      </c>
      <c r="K16" s="19">
        <f t="shared" si="0"/>
        <v>79.473684210526329</v>
      </c>
      <c r="L16" s="18">
        <f t="shared" si="4"/>
        <v>7.5500000000000012E-2</v>
      </c>
    </row>
    <row r="17" spans="1:12" ht="22.5">
      <c r="A17" s="13">
        <v>14</v>
      </c>
      <c r="B17" s="13" t="s">
        <v>18</v>
      </c>
      <c r="C17" s="13" t="s">
        <v>81</v>
      </c>
      <c r="D17" s="7">
        <v>0.26</v>
      </c>
      <c r="E17" s="4" t="s">
        <v>53</v>
      </c>
      <c r="F17" s="5" t="s">
        <v>54</v>
      </c>
      <c r="G17" s="14">
        <v>0.88329999999999997</v>
      </c>
      <c r="H17" s="14">
        <v>0.68</v>
      </c>
      <c r="I17" s="14">
        <v>0.88329999999999997</v>
      </c>
      <c r="J17" s="19">
        <f t="shared" si="3"/>
        <v>261.53846153846155</v>
      </c>
      <c r="K17" s="19">
        <f t="shared" si="0"/>
        <v>161.53846153846155</v>
      </c>
      <c r="L17" s="18">
        <f t="shared" si="4"/>
        <v>0.42000000000000004</v>
      </c>
    </row>
    <row r="18" spans="1:12">
      <c r="A18" s="13">
        <v>15</v>
      </c>
      <c r="B18" s="13" t="s">
        <v>19</v>
      </c>
      <c r="C18" s="13" t="s">
        <v>82</v>
      </c>
      <c r="D18" s="8">
        <v>8.54712111E-2</v>
      </c>
      <c r="E18" s="4" t="s">
        <v>52</v>
      </c>
      <c r="F18" s="4" t="s">
        <v>39</v>
      </c>
      <c r="G18" s="15">
        <v>0.191667</v>
      </c>
      <c r="H18" s="16">
        <v>0.114</v>
      </c>
      <c r="I18" s="14">
        <v>0.191</v>
      </c>
      <c r="J18" s="19">
        <f t="shared" si="3"/>
        <v>133.37824342587325</v>
      </c>
      <c r="K18" s="19">
        <f t="shared" si="0"/>
        <v>33.378243425873251</v>
      </c>
      <c r="L18" s="18">
        <f t="shared" si="4"/>
        <v>2.8528788900000004E-2</v>
      </c>
    </row>
    <row r="19" spans="1:12">
      <c r="A19" s="13">
        <v>16</v>
      </c>
      <c r="B19" s="13" t="s">
        <v>20</v>
      </c>
      <c r="C19" s="13" t="s">
        <v>83</v>
      </c>
      <c r="D19" s="3">
        <v>0.12</v>
      </c>
      <c r="E19" s="4" t="s">
        <v>49</v>
      </c>
      <c r="F19" s="4" t="s">
        <v>55</v>
      </c>
      <c r="G19" s="14">
        <v>0</v>
      </c>
      <c r="H19" s="14">
        <v>0.16619999999999999</v>
      </c>
      <c r="I19" s="14">
        <v>0.216</v>
      </c>
      <c r="J19" s="19">
        <f t="shared" si="3"/>
        <v>138.49999999999997</v>
      </c>
      <c r="K19" s="19">
        <f t="shared" si="0"/>
        <v>38.499999999999972</v>
      </c>
      <c r="L19" s="18">
        <f t="shared" si="4"/>
        <v>4.6199999999999991E-2</v>
      </c>
    </row>
    <row r="20" spans="1:12">
      <c r="A20" s="13">
        <v>17</v>
      </c>
      <c r="B20" s="13" t="s">
        <v>21</v>
      </c>
      <c r="C20" s="13" t="s">
        <v>84</v>
      </c>
      <c r="D20" s="3">
        <v>4.6399999999999997E-2</v>
      </c>
      <c r="E20" s="4" t="s">
        <v>49</v>
      </c>
      <c r="F20" s="4" t="s">
        <v>51</v>
      </c>
      <c r="G20" s="14">
        <v>0.114</v>
      </c>
      <c r="H20" s="14">
        <v>8.8800000000000004E-2</v>
      </c>
      <c r="I20" s="14">
        <v>0.114</v>
      </c>
      <c r="J20" s="19">
        <f t="shared" si="3"/>
        <v>191.37931034482762</v>
      </c>
      <c r="K20" s="19">
        <f t="shared" si="0"/>
        <v>91.379310344827616</v>
      </c>
      <c r="L20" s="18">
        <f t="shared" si="4"/>
        <v>4.2400000000000007E-2</v>
      </c>
    </row>
    <row r="21" spans="1:12" ht="22.5">
      <c r="A21" s="13">
        <v>18</v>
      </c>
      <c r="B21" s="13" t="s">
        <v>22</v>
      </c>
      <c r="C21" s="13" t="s">
        <v>85</v>
      </c>
      <c r="D21" s="3">
        <v>3.27</v>
      </c>
      <c r="E21" s="4" t="s">
        <v>59</v>
      </c>
      <c r="F21" s="5" t="s">
        <v>60</v>
      </c>
      <c r="G21" s="14">
        <f>113.97/20</f>
        <v>5.6985000000000001</v>
      </c>
      <c r="H21" s="14">
        <v>4.67</v>
      </c>
      <c r="I21" s="14">
        <v>5.6980000000000004</v>
      </c>
      <c r="J21" s="19">
        <f t="shared" si="3"/>
        <v>142.81345565749234</v>
      </c>
      <c r="K21" s="19">
        <f t="shared" si="0"/>
        <v>42.813455657492341</v>
      </c>
      <c r="L21" s="18">
        <f t="shared" si="4"/>
        <v>1.4</v>
      </c>
    </row>
    <row r="22" spans="1:12" ht="40.5" customHeight="1">
      <c r="A22" s="13">
        <v>19</v>
      </c>
      <c r="B22" s="13" t="s">
        <v>23</v>
      </c>
      <c r="C22" s="13" t="s">
        <v>86</v>
      </c>
      <c r="D22" s="6">
        <v>2.21</v>
      </c>
      <c r="E22" s="5" t="s">
        <v>56</v>
      </c>
      <c r="F22" s="5" t="s">
        <v>57</v>
      </c>
      <c r="G22" s="14">
        <v>3.4</v>
      </c>
      <c r="H22" s="14">
        <v>3.2</v>
      </c>
      <c r="I22" s="14">
        <v>3.4</v>
      </c>
      <c r="J22" s="19">
        <f t="shared" si="3"/>
        <v>144.79638009049773</v>
      </c>
      <c r="K22" s="19">
        <f t="shared" si="0"/>
        <v>44.796380090497735</v>
      </c>
      <c r="L22" s="18">
        <f t="shared" si="4"/>
        <v>0.99000000000000021</v>
      </c>
    </row>
    <row r="23" spans="1:12" ht="37.5" customHeight="1">
      <c r="A23" s="13">
        <v>20</v>
      </c>
      <c r="B23" s="13" t="s">
        <v>24</v>
      </c>
      <c r="C23" s="13" t="s">
        <v>87</v>
      </c>
      <c r="D23" s="6">
        <v>11.52</v>
      </c>
      <c r="E23" s="5" t="s">
        <v>53</v>
      </c>
      <c r="F23" s="5" t="s">
        <v>58</v>
      </c>
      <c r="G23" s="14">
        <v>69.3</v>
      </c>
      <c r="H23" s="14">
        <v>50.1</v>
      </c>
      <c r="I23" s="14">
        <v>69.3</v>
      </c>
      <c r="J23" s="19">
        <f t="shared" si="3"/>
        <v>434.89583333333337</v>
      </c>
      <c r="K23" s="19">
        <f t="shared" si="0"/>
        <v>334.89583333333337</v>
      </c>
      <c r="L23" s="18">
        <f t="shared" si="4"/>
        <v>38.58</v>
      </c>
    </row>
    <row r="24" spans="1:12" ht="40.5" customHeight="1">
      <c r="A24" s="13">
        <v>21</v>
      </c>
      <c r="B24" s="12" t="s">
        <v>25</v>
      </c>
      <c r="C24" s="12" t="s">
        <v>88</v>
      </c>
      <c r="D24" s="10">
        <v>4.8</v>
      </c>
      <c r="E24" s="5" t="s">
        <v>53</v>
      </c>
      <c r="F24" s="5" t="s">
        <v>58</v>
      </c>
      <c r="G24" s="14">
        <v>7.01</v>
      </c>
      <c r="H24" s="14">
        <v>6.5</v>
      </c>
      <c r="I24" s="14">
        <v>9.23</v>
      </c>
      <c r="J24" s="19">
        <f t="shared" si="3"/>
        <v>135.41666666666669</v>
      </c>
      <c r="K24" s="19">
        <f t="shared" si="0"/>
        <v>35.416666666666686</v>
      </c>
      <c r="L24" s="18">
        <f t="shared" si="4"/>
        <v>1.7000000000000002</v>
      </c>
    </row>
    <row r="25" spans="1:12" ht="63.75" customHeight="1">
      <c r="A25" s="13">
        <v>22</v>
      </c>
      <c r="B25" s="13" t="s">
        <v>26</v>
      </c>
      <c r="C25" s="13" t="s">
        <v>89</v>
      </c>
      <c r="D25" s="6">
        <v>73.87</v>
      </c>
      <c r="E25" s="5" t="s">
        <v>62</v>
      </c>
      <c r="F25" s="5" t="s">
        <v>63</v>
      </c>
      <c r="G25" s="14">
        <v>121.05</v>
      </c>
      <c r="H25" s="14">
        <v>93.21</v>
      </c>
      <c r="I25" s="14">
        <v>121.05</v>
      </c>
      <c r="J25" s="19">
        <f t="shared" si="3"/>
        <v>126.1811290104237</v>
      </c>
      <c r="K25" s="19">
        <f t="shared" si="0"/>
        <v>26.181129010423703</v>
      </c>
      <c r="L25" s="18">
        <f t="shared" si="4"/>
        <v>19.339999999999989</v>
      </c>
    </row>
    <row r="26" spans="1:12" ht="22.5">
      <c r="A26" s="13">
        <v>23</v>
      </c>
      <c r="B26" s="13" t="s">
        <v>27</v>
      </c>
      <c r="C26" s="13" t="s">
        <v>90</v>
      </c>
      <c r="D26" s="10">
        <v>0.38</v>
      </c>
      <c r="E26" s="5" t="s">
        <v>52</v>
      </c>
      <c r="F26" s="13" t="s">
        <v>61</v>
      </c>
      <c r="G26" s="14">
        <f>29.77/50</f>
        <v>0.59540000000000004</v>
      </c>
      <c r="H26" s="14">
        <v>0.45279999999999998</v>
      </c>
      <c r="I26" s="14">
        <v>0.59540000000000004</v>
      </c>
      <c r="J26" s="19">
        <f t="shared" si="3"/>
        <v>119.15789473684211</v>
      </c>
      <c r="K26" s="19">
        <f t="shared" si="0"/>
        <v>19.15789473684211</v>
      </c>
      <c r="L26" s="18">
        <f t="shared" si="4"/>
        <v>7.2799999999999976E-2</v>
      </c>
    </row>
    <row r="28" spans="1:12" ht="60">
      <c r="B28" s="11" t="s">
        <v>64</v>
      </c>
    </row>
  </sheetData>
  <mergeCells count="13">
    <mergeCell ref="E1:E2"/>
    <mergeCell ref="F1:F2"/>
    <mergeCell ref="K1:K2"/>
    <mergeCell ref="A3:A4"/>
    <mergeCell ref="A1:A2"/>
    <mergeCell ref="B1:B2"/>
    <mergeCell ref="C1:C2"/>
    <mergeCell ref="D1:D2"/>
    <mergeCell ref="G1:G2"/>
    <mergeCell ref="H1:H2"/>
    <mergeCell ref="I1:I2"/>
    <mergeCell ref="J1:J2"/>
    <mergeCell ref="L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Zaza Sopromadze</cp:lastModifiedBy>
  <cp:lastPrinted>2017-12-05T10:36:38Z</cp:lastPrinted>
  <dcterms:created xsi:type="dcterms:W3CDTF">2017-12-05T10:33:31Z</dcterms:created>
  <dcterms:modified xsi:type="dcterms:W3CDTF">2017-12-05T14:08:30Z</dcterms:modified>
</cp:coreProperties>
</file>